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50" windowWidth="10380" windowHeight="8850" tabRatio="542" activeTab="0"/>
  </bookViews>
  <sheets>
    <sheet name="Ամփոփ" sheetId="1" r:id="rId1"/>
    <sheet name="Եկամուտ" sheetId="2" r:id="rId2"/>
    <sheet name="Դեֆիցիտ" sheetId="3" r:id="rId3"/>
  </sheets>
  <definedNames>
    <definedName name="_Hlk341707516" localSheetId="0">'Ամփոփ'!$A$7</definedName>
  </definedNames>
  <calcPr fullCalcOnLoad="1"/>
</workbook>
</file>

<file path=xl/sharedStrings.xml><?xml version="1.0" encoding="utf-8"?>
<sst xmlns="http://schemas.openxmlformats.org/spreadsheetml/2006/main" count="51" uniqueCount="26">
  <si>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</si>
  <si>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</si>
  <si>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</si>
  <si>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</si>
  <si>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</si>
  <si>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ԸՆԴԱՄԵՆԸ</t>
  </si>
  <si>
    <t>Ա. Ներքին աղբյուրներ</t>
  </si>
  <si>
    <t xml:space="preserve">Բ. Արտաքին աղբյուրներ </t>
  </si>
  <si>
    <t>Տարեկան պլան¹</t>
  </si>
  <si>
    <t>ՀԱՇՎԵՏՎՈՒԹՅՈՒՆ</t>
  </si>
  <si>
    <t>ԵԿԱՄՈՒՏՆԵՐ</t>
  </si>
  <si>
    <t>ԾԱԽՍԵՐ</t>
  </si>
  <si>
    <t>ԴԵՖԻՑԻՏ (ՊԱԿԱՍՈՒՐԴ)</t>
  </si>
  <si>
    <t>Հարկային եկամուտներ և պետական տուրքեր</t>
  </si>
  <si>
    <t xml:space="preserve">³ Հաշվի են առնված հաշվետու ժամանակաշրջանում օրենսդրության համաձայն կատարված փոփոխությունները: </t>
  </si>
  <si>
    <t xml:space="preserve">¹ Հաստատված է «Հայաստանի Հանրապետության 2022 թվականի պետական բյուջեի մասին» Հայաստանի Հանրապետության օրենքով: </t>
  </si>
  <si>
    <t>² Հաստատվել է ՀՀ կառավարության 23.12.2021թ. «Հայաստանի Հանրապետության 2022 թվականի պետական բյուջեի կատարումն ապահովող միջոցառումների մասին» N 2121-Ն որոշմամբ:</t>
  </si>
  <si>
    <t>Հայաստանի Հանրապետության 2022 թվականի առաջին եռամսյակի պետական բյուջեի կատարման վերաբերյալ</t>
  </si>
  <si>
    <t>Տարեկան ճշտված պլան³</t>
  </si>
  <si>
    <t xml:space="preserve"> Հաշվետու ժամանակահատվածի պլան²</t>
  </si>
  <si>
    <t xml:space="preserve"> Հաշվետու ժամանակահատվածի ճշտված պլան³</t>
  </si>
  <si>
    <t xml:space="preserve"> Փաստ</t>
  </si>
  <si>
    <t xml:space="preserve"> Կատարման %-ը տարեկան ճշտված պլանի նկատմամբ</t>
  </si>
  <si>
    <t xml:space="preserve"> Կատարման %-ը Ժամանակահատվածի ճշտված պլանի նկատմամբ</t>
  </si>
  <si>
    <t>Հայաստանի Հանրապետության 2022 թվականի առաջին եռամսյակի պետական բյուջեի եկամուտների վերաբերյալ</t>
  </si>
  <si>
    <t>Հայաստանի Հանրապետության 2022 թվականի առաջին եռամսյակի պետական բյուջեի դեֆիցիտի (պակասուրդի) ֆինանսավորման աղբյուրների վերաբերյալ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</si>
</sst>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##,##0.00;\(##,##0.00\);\-"/>
    <numFmt numFmtId="190" formatCode="0.000000000000000%"/>
    <numFmt numFmtId="191" formatCode="##,##0.0;\(##,##0.0\);\-"/>
    <numFmt numFmtId="192" formatCode="_(* #,##0.0000_);_(* \(#,##0.0000\);_(* &quot;-&quot;??_);_(@_)"/>
    <numFmt numFmtId="193" formatCode="_(* #,##0.00000_);_(* \(#,##0.00000\);_(* &quot;-&quot;??_);_(@_)"/>
    <numFmt numFmtId="194" formatCode="_(* #,##0.0000_);_(* \(#,##0.0000\);_(* &quot;-&quot;????_);_(@_)"/>
    <numFmt numFmtId="195" formatCode="#,##0.000"/>
    <numFmt numFmtId="196" formatCode="#,##0.0000"/>
    <numFmt numFmtId="197" formatCode="#,##0.0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7" fillId="0" borderId="10" xfId="43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177" fontId="7" fillId="0" borderId="0" xfId="65" applyNumberFormat="1" applyFont="1" applyFill="1" applyBorder="1" applyAlignment="1">
      <alignment/>
    </xf>
    <xf numFmtId="175" fontId="7" fillId="0" borderId="0" xfId="62" applyNumberFormat="1" applyFont="1" applyFill="1" applyBorder="1" applyAlignment="1">
      <alignment horizontal="right" wrapText="1"/>
      <protection/>
    </xf>
    <xf numFmtId="172" fontId="7" fillId="0" borderId="0" xfId="43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72" fontId="7" fillId="0" borderId="10" xfId="43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5" fillId="0" borderId="0" xfId="43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vertical="top" wrapText="1"/>
    </xf>
    <xf numFmtId="175" fontId="7" fillId="0" borderId="10" xfId="0" applyNumberFormat="1" applyFont="1" applyBorder="1" applyAlignment="1">
      <alignment horizontal="right" vertical="top" wrapText="1"/>
    </xf>
    <xf numFmtId="177" fontId="7" fillId="0" borderId="10" xfId="65" applyNumberFormat="1" applyFont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172" fontId="7" fillId="0" borderId="10" xfId="43" applyNumberFormat="1" applyFont="1" applyFill="1" applyBorder="1" applyAlignment="1">
      <alignment horizontal="right" vertical="top"/>
    </xf>
    <xf numFmtId="177" fontId="7" fillId="0" borderId="10" xfId="65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62" applyNumberFormat="1" applyFont="1" applyFill="1" applyBorder="1" applyAlignment="1">
      <alignment horizontal="right" vertical="top" wrapText="1"/>
      <protection/>
    </xf>
    <xf numFmtId="172" fontId="7" fillId="0" borderId="10" xfId="62" applyNumberFormat="1" applyFont="1" applyFill="1" applyBorder="1" applyAlignment="1">
      <alignment horizontal="righ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177" fontId="7" fillId="0" borderId="10" xfId="65" applyNumberFormat="1" applyFont="1" applyBorder="1" applyAlignment="1">
      <alignment vertical="top"/>
    </xf>
    <xf numFmtId="172" fontId="5" fillId="0" borderId="10" xfId="43" applyNumberFormat="1" applyFont="1" applyFill="1" applyBorder="1" applyAlignment="1">
      <alignment horizontal="right" vertical="top"/>
    </xf>
    <xf numFmtId="172" fontId="5" fillId="0" borderId="10" xfId="0" applyNumberFormat="1" applyFont="1" applyBorder="1" applyAlignment="1">
      <alignment vertical="top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58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turq" xfId="62"/>
    <cellStyle name="Note" xfId="63"/>
    <cellStyle name="Output" xfId="64"/>
    <cellStyle name="Percent" xfId="65"/>
    <cellStyle name="Percent 2" xfId="66"/>
    <cellStyle name="Percent 2 4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5.00390625" style="14" customWidth="1"/>
    <col min="2" max="2" width="18.28125" style="14" customWidth="1"/>
    <col min="3" max="3" width="17.57421875" style="14" customWidth="1"/>
    <col min="4" max="4" width="15.421875" style="14" customWidth="1"/>
    <col min="5" max="5" width="16.421875" style="14" customWidth="1"/>
    <col min="6" max="6" width="18.28125" style="14" customWidth="1"/>
    <col min="7" max="7" width="15.28125" style="14" customWidth="1"/>
    <col min="8" max="8" width="16.28125" style="14" customWidth="1"/>
    <col min="9" max="16384" width="9.140625" style="14" customWidth="1"/>
  </cols>
  <sheetData>
    <row r="1" spans="1:8" ht="24" customHeight="1">
      <c r="A1" s="37" t="s">
        <v>9</v>
      </c>
      <c r="B1" s="20"/>
      <c r="C1" s="20"/>
      <c r="D1" s="20"/>
      <c r="E1" s="20"/>
      <c r="F1" s="20"/>
      <c r="G1" s="20"/>
      <c r="H1" s="20"/>
    </row>
    <row r="2" spans="1:8" ht="16.5" customHeight="1">
      <c r="A2" s="36" t="s">
        <v>17</v>
      </c>
      <c r="B2" s="38"/>
      <c r="C2" s="38"/>
      <c r="D2" s="38"/>
      <c r="E2" s="38"/>
      <c r="F2" s="38"/>
      <c r="G2" s="38"/>
      <c r="H2" s="38"/>
    </row>
    <row r="3" spans="1:8" ht="17.25" customHeight="1">
      <c r="A3" s="39" t="s">
        <v>0</v>
      </c>
      <c r="B3" s="39"/>
      <c r="C3" s="39"/>
      <c r="D3" s="39"/>
      <c r="E3" s="39"/>
      <c r="F3" s="39"/>
      <c r="G3" s="39"/>
      <c r="H3" s="39"/>
    </row>
    <row r="6" spans="1:8" ht="102" customHeight="1">
      <c r="A6" s="15"/>
      <c r="B6" s="16" t="s">
        <v>8</v>
      </c>
      <c r="C6" s="17" t="s">
        <v>18</v>
      </c>
      <c r="D6" s="17" t="s">
        <v>19</v>
      </c>
      <c r="E6" s="17" t="s">
        <v>20</v>
      </c>
      <c r="F6" s="16" t="s">
        <v>21</v>
      </c>
      <c r="G6" s="2" t="s">
        <v>22</v>
      </c>
      <c r="H6" s="2" t="s">
        <v>23</v>
      </c>
    </row>
    <row r="7" spans="1:8" ht="29.25" customHeight="1">
      <c r="A7" s="21" t="s">
        <v>10</v>
      </c>
      <c r="B7" s="22">
        <f>Եկամուտ!B6</f>
        <v>1947784475.5</v>
      </c>
      <c r="C7" s="22">
        <f>Եկամուտ!C6</f>
        <v>1959362525.9199998</v>
      </c>
      <c r="D7" s="22">
        <f>Եկամուտ!D6</f>
        <v>413231167.8</v>
      </c>
      <c r="E7" s="22">
        <f>Եկամուտ!E6</f>
        <v>419255908.61999995</v>
      </c>
      <c r="F7" s="22">
        <f>Եկամուտ!F6</f>
        <v>425491307.26299995</v>
      </c>
      <c r="G7" s="23">
        <f>F7/C7</f>
        <v>0.2171580305503774</v>
      </c>
      <c r="H7" s="23">
        <f>F7/E7</f>
        <v>1.0148725361164834</v>
      </c>
    </row>
    <row r="8" spans="1:8" ht="29.25" customHeight="1">
      <c r="A8" s="24" t="s">
        <v>11</v>
      </c>
      <c r="B8" s="22">
        <v>2184040185.08</v>
      </c>
      <c r="C8" s="22">
        <v>2196597608.63</v>
      </c>
      <c r="D8" s="22">
        <v>480014904.7799999</v>
      </c>
      <c r="E8" s="22">
        <v>486379853.90000004</v>
      </c>
      <c r="F8" s="22">
        <v>396816702.43000007</v>
      </c>
      <c r="G8" s="23">
        <f>F8/C8</f>
        <v>0.18065061205155886</v>
      </c>
      <c r="H8" s="23">
        <f>F8/E8</f>
        <v>0.8158576043973766</v>
      </c>
    </row>
    <row r="9" spans="1:8" ht="23.25" customHeight="1">
      <c r="A9" s="21" t="s">
        <v>12</v>
      </c>
      <c r="B9" s="22">
        <f>Դեֆիցիտ!B6</f>
        <v>236255709.6</v>
      </c>
      <c r="C9" s="22">
        <f>Դեֆիցիտ!C6</f>
        <v>237235082.70000002</v>
      </c>
      <c r="D9" s="22">
        <f>Դեֆիցիտ!D6</f>
        <v>66783736.99999999</v>
      </c>
      <c r="E9" s="22">
        <f>Դեֆիցիտ!E6</f>
        <v>67123945.30000001</v>
      </c>
      <c r="F9" s="22">
        <f>Դեֆիցիտ!F6</f>
        <v>-28674604.869999997</v>
      </c>
      <c r="G9" s="23">
        <f>F9/C9</f>
        <v>-0.12087000178747169</v>
      </c>
      <c r="H9" s="23">
        <f>F9/E9</f>
        <v>-0.42718890765200584</v>
      </c>
    </row>
    <row r="11" spans="2:6" ht="13.5">
      <c r="B11" s="18"/>
      <c r="C11" s="18"/>
      <c r="D11" s="18"/>
      <c r="E11" s="18"/>
      <c r="F11" s="18"/>
    </row>
    <row r="12" spans="1:8" ht="15" customHeight="1">
      <c r="A12" s="40" t="s">
        <v>15</v>
      </c>
      <c r="B12" s="40"/>
      <c r="C12" s="40"/>
      <c r="D12" s="40"/>
      <c r="E12" s="40"/>
      <c r="F12" s="40"/>
      <c r="G12" s="40"/>
      <c r="H12" s="40"/>
    </row>
    <row r="13" spans="1:8" ht="33" customHeight="1">
      <c r="A13" s="40" t="s">
        <v>16</v>
      </c>
      <c r="B13" s="40"/>
      <c r="C13" s="40"/>
      <c r="D13" s="40"/>
      <c r="E13" s="40"/>
      <c r="F13" s="40"/>
      <c r="G13" s="40"/>
      <c r="H13" s="40"/>
    </row>
    <row r="14" spans="1:8" ht="15" customHeight="1">
      <c r="A14" s="40" t="s">
        <v>14</v>
      </c>
      <c r="B14" s="40"/>
      <c r="C14" s="40"/>
      <c r="D14" s="40"/>
      <c r="E14" s="40"/>
      <c r="F14" s="40"/>
      <c r="G14" s="40"/>
      <c r="H14" s="40"/>
    </row>
  </sheetData>
  <sheetProtection/>
  <mergeCells count="3">
    <mergeCell ref="A12:H12"/>
    <mergeCell ref="A13:H13"/>
    <mergeCell ref="A14:H14"/>
  </mergeCells>
  <printOptions/>
  <pageMargins left="0.16" right="0.16" top="0.48" bottom="0.45" header="0.22" footer="0.2"/>
  <pageSetup firstPageNumber="134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2.140625" style="1" customWidth="1"/>
    <col min="2" max="3" width="16.8515625" style="1" bestFit="1" customWidth="1"/>
    <col min="4" max="4" width="15.8515625" style="1" bestFit="1" customWidth="1"/>
    <col min="5" max="5" width="15.57421875" style="1" bestFit="1" customWidth="1"/>
    <col min="6" max="6" width="16.140625" style="1" bestFit="1" customWidth="1"/>
    <col min="7" max="7" width="12.421875" style="1" customWidth="1"/>
    <col min="8" max="8" width="13.00390625" style="1" customWidth="1"/>
    <col min="9" max="16384" width="9.140625" style="1" customWidth="1"/>
  </cols>
  <sheetData>
    <row r="1" spans="1:8" ht="18.75" customHeight="1">
      <c r="A1" s="37" t="s">
        <v>9</v>
      </c>
      <c r="B1" s="20"/>
      <c r="C1" s="20"/>
      <c r="D1" s="20"/>
      <c r="E1" s="20"/>
      <c r="F1" s="20"/>
      <c r="G1" s="20"/>
      <c r="H1" s="20"/>
    </row>
    <row r="2" spans="1:8" ht="23.25" customHeight="1">
      <c r="A2" s="36" t="s">
        <v>24</v>
      </c>
      <c r="B2" s="38"/>
      <c r="C2" s="38"/>
      <c r="D2" s="38"/>
      <c r="E2" s="38"/>
      <c r="F2" s="38"/>
      <c r="G2" s="38"/>
      <c r="H2" s="38"/>
    </row>
    <row r="3" spans="1:8" ht="14.25">
      <c r="A3" s="39" t="s">
        <v>0</v>
      </c>
      <c r="B3" s="39"/>
      <c r="C3" s="39"/>
      <c r="D3" s="39"/>
      <c r="E3" s="39"/>
      <c r="F3" s="39"/>
      <c r="G3" s="39"/>
      <c r="H3" s="39"/>
    </row>
    <row r="4" spans="1:2" ht="14.25">
      <c r="A4" s="5"/>
      <c r="B4" s="5"/>
    </row>
    <row r="5" spans="1:8" ht="109.5" customHeight="1">
      <c r="A5" s="6"/>
      <c r="B5" s="4" t="s">
        <v>8</v>
      </c>
      <c r="C5" s="3" t="s">
        <v>18</v>
      </c>
      <c r="D5" s="2" t="s">
        <v>19</v>
      </c>
      <c r="E5" s="2" t="s">
        <v>20</v>
      </c>
      <c r="F5" s="16" t="s">
        <v>21</v>
      </c>
      <c r="G5" s="2" t="s">
        <v>22</v>
      </c>
      <c r="H5" s="2" t="s">
        <v>23</v>
      </c>
    </row>
    <row r="6" spans="1:8" ht="35.25" customHeight="1">
      <c r="A6" s="25" t="s">
        <v>1</v>
      </c>
      <c r="B6" s="26">
        <f>SUM(B8:B10)</f>
        <v>1947784475.5</v>
      </c>
      <c r="C6" s="26">
        <f>SUM(C8:C10)</f>
        <v>1959362525.9199998</v>
      </c>
      <c r="D6" s="26">
        <f>SUM(D8:D10)</f>
        <v>413231167.8</v>
      </c>
      <c r="E6" s="26">
        <f>SUM(E8:E10)</f>
        <v>419255908.61999995</v>
      </c>
      <c r="F6" s="26">
        <f>SUM(F8:F10)</f>
        <v>425491307.26299995</v>
      </c>
      <c r="G6" s="27">
        <f>F6/C6</f>
        <v>0.2171580305503774</v>
      </c>
      <c r="H6" s="27">
        <f>F6/E6</f>
        <v>1.0148725361164834</v>
      </c>
    </row>
    <row r="7" spans="1:8" ht="14.25">
      <c r="A7" s="28" t="s">
        <v>2</v>
      </c>
      <c r="B7" s="26"/>
      <c r="C7" s="26"/>
      <c r="D7" s="26"/>
      <c r="E7" s="26"/>
      <c r="F7" s="26"/>
      <c r="G7" s="27"/>
      <c r="H7" s="27"/>
    </row>
    <row r="8" spans="1:8" ht="38.25" customHeight="1">
      <c r="A8" s="29" t="s">
        <v>13</v>
      </c>
      <c r="B8" s="30">
        <v>1843916831</v>
      </c>
      <c r="C8" s="30">
        <v>1844098762.5199997</v>
      </c>
      <c r="D8" s="31">
        <v>395400000</v>
      </c>
      <c r="E8" s="31">
        <v>395507532.31999993</v>
      </c>
      <c r="F8" s="30">
        <v>400555014.7749999</v>
      </c>
      <c r="G8" s="27">
        <f>F8/C8</f>
        <v>0.21720909037845298</v>
      </c>
      <c r="H8" s="27">
        <f>F8/E8</f>
        <v>1.012762038754084</v>
      </c>
    </row>
    <row r="9" spans="1:8" ht="20.25" customHeight="1">
      <c r="A9" s="25" t="s">
        <v>4</v>
      </c>
      <c r="B9" s="30">
        <v>41806086.1</v>
      </c>
      <c r="C9" s="30">
        <v>42358394</v>
      </c>
      <c r="D9" s="30">
        <v>6164258.600000001</v>
      </c>
      <c r="E9" s="31">
        <v>6359561.600000001</v>
      </c>
      <c r="F9" s="30">
        <v>1308174.22</v>
      </c>
      <c r="G9" s="27">
        <f>F9/C9</f>
        <v>0.0308834707000459</v>
      </c>
      <c r="H9" s="27">
        <f>F9/E9</f>
        <v>0.2057019496438245</v>
      </c>
    </row>
    <row r="10" spans="1:8" ht="22.5" customHeight="1">
      <c r="A10" s="25" t="s">
        <v>3</v>
      </c>
      <c r="B10" s="30">
        <v>62061558.4</v>
      </c>
      <c r="C10" s="30">
        <v>72905369.4</v>
      </c>
      <c r="D10" s="30">
        <v>11666909.200000001</v>
      </c>
      <c r="E10" s="31">
        <v>17388814.700000003</v>
      </c>
      <c r="F10" s="30">
        <v>23628118.268</v>
      </c>
      <c r="G10" s="27">
        <f>F10/C10</f>
        <v>0.32409297782119184</v>
      </c>
      <c r="H10" s="27">
        <f>F10/E10</f>
        <v>1.3588113207049124</v>
      </c>
    </row>
    <row r="11" spans="1:8" ht="20.25" customHeight="1">
      <c r="A11" s="10"/>
      <c r="B11" s="12"/>
      <c r="C11" s="13"/>
      <c r="D11" s="13"/>
      <c r="E11" s="13"/>
      <c r="F11" s="12"/>
      <c r="G11" s="11"/>
      <c r="H11" s="11"/>
    </row>
    <row r="13" spans="1:8" ht="21" customHeight="1">
      <c r="A13" s="40" t="s">
        <v>15</v>
      </c>
      <c r="B13" s="40"/>
      <c r="C13" s="40"/>
      <c r="D13" s="40"/>
      <c r="E13" s="40"/>
      <c r="F13" s="40"/>
      <c r="G13" s="40"/>
      <c r="H13" s="40"/>
    </row>
    <row r="14" spans="1:8" ht="28.5" customHeight="1">
      <c r="A14" s="40" t="s">
        <v>16</v>
      </c>
      <c r="B14" s="40"/>
      <c r="C14" s="40"/>
      <c r="D14" s="40"/>
      <c r="E14" s="40"/>
      <c r="F14" s="40"/>
      <c r="G14" s="40"/>
      <c r="H14" s="40"/>
    </row>
    <row r="15" spans="1:8" ht="18.75" customHeight="1">
      <c r="A15" s="40" t="s">
        <v>14</v>
      </c>
      <c r="B15" s="40"/>
      <c r="C15" s="40"/>
      <c r="D15" s="40"/>
      <c r="E15" s="40"/>
      <c r="F15" s="40"/>
      <c r="G15" s="40"/>
      <c r="H15" s="40"/>
    </row>
  </sheetData>
  <sheetProtection/>
  <mergeCells count="3">
    <mergeCell ref="A13:H13"/>
    <mergeCell ref="A14:H14"/>
    <mergeCell ref="A15:H15"/>
  </mergeCells>
  <printOptions/>
  <pageMargins left="0.2" right="0.2" top="0.61" bottom="0.45" header="0.37" footer="0.2"/>
  <pageSetup firstPageNumber="135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7.421875" style="7" customWidth="1"/>
    <col min="2" max="3" width="16.140625" style="7" bestFit="1" customWidth="1"/>
    <col min="4" max="4" width="16.57421875" style="7" customWidth="1"/>
    <col min="5" max="5" width="16.140625" style="7" customWidth="1"/>
    <col min="6" max="6" width="15.7109375" style="7" bestFit="1" customWidth="1"/>
    <col min="7" max="7" width="12.57421875" style="7" customWidth="1"/>
    <col min="8" max="8" width="12.28125" style="7" customWidth="1"/>
    <col min="9" max="16384" width="9.140625" style="7" customWidth="1"/>
  </cols>
  <sheetData>
    <row r="1" spans="1:8" ht="21.75" customHeight="1">
      <c r="A1" s="37" t="s">
        <v>9</v>
      </c>
      <c r="B1" s="20"/>
      <c r="C1" s="20"/>
      <c r="D1" s="20"/>
      <c r="E1" s="20"/>
      <c r="F1" s="20"/>
      <c r="G1" s="20"/>
      <c r="H1" s="20"/>
    </row>
    <row r="2" spans="1:8" ht="43.5" customHeight="1">
      <c r="A2" s="36" t="s">
        <v>25</v>
      </c>
      <c r="B2" s="38"/>
      <c r="C2" s="38"/>
      <c r="D2" s="38"/>
      <c r="E2" s="38"/>
      <c r="F2" s="38"/>
      <c r="G2" s="38"/>
      <c r="H2" s="38"/>
    </row>
    <row r="3" spans="1:8" ht="14.25">
      <c r="A3" s="39" t="s">
        <v>0</v>
      </c>
      <c r="B3" s="39"/>
      <c r="C3" s="39"/>
      <c r="D3" s="39"/>
      <c r="E3" s="39"/>
      <c r="F3" s="39"/>
      <c r="G3" s="39"/>
      <c r="H3" s="39"/>
    </row>
    <row r="4" spans="2:6" ht="13.5">
      <c r="B4" s="8"/>
      <c r="C4" s="8"/>
      <c r="D4" s="8"/>
      <c r="E4" s="8"/>
      <c r="F4" s="8"/>
    </row>
    <row r="5" spans="1:8" ht="115.5" customHeight="1">
      <c r="A5" s="9"/>
      <c r="B5" s="4" t="s">
        <v>8</v>
      </c>
      <c r="C5" s="3" t="s">
        <v>18</v>
      </c>
      <c r="D5" s="2" t="s">
        <v>19</v>
      </c>
      <c r="E5" s="2" t="s">
        <v>20</v>
      </c>
      <c r="F5" s="16" t="s">
        <v>21</v>
      </c>
      <c r="G5" s="2" t="s">
        <v>22</v>
      </c>
      <c r="H5" s="2" t="s">
        <v>23</v>
      </c>
    </row>
    <row r="6" spans="1:8" ht="21" customHeight="1">
      <c r="A6" s="25" t="s">
        <v>5</v>
      </c>
      <c r="B6" s="26">
        <f>B8+B9</f>
        <v>236255709.6</v>
      </c>
      <c r="C6" s="26">
        <f>C8+C9</f>
        <v>237235082.70000002</v>
      </c>
      <c r="D6" s="26">
        <f>D8+D9</f>
        <v>66783736.99999999</v>
      </c>
      <c r="E6" s="26">
        <f>E8+E9</f>
        <v>67123945.30000001</v>
      </c>
      <c r="F6" s="26">
        <f>F8+F9</f>
        <v>-28674604.869999997</v>
      </c>
      <c r="G6" s="33">
        <f>F6/C6</f>
        <v>-0.12087000178747169</v>
      </c>
      <c r="H6" s="33">
        <f>F6/E6</f>
        <v>-0.42718890765200584</v>
      </c>
    </row>
    <row r="7" spans="1:8" ht="18" customHeight="1">
      <c r="A7" s="32" t="s">
        <v>2</v>
      </c>
      <c r="B7" s="34"/>
      <c r="C7" s="34"/>
      <c r="D7" s="34"/>
      <c r="E7" s="34"/>
      <c r="F7" s="35"/>
      <c r="G7" s="33"/>
      <c r="H7" s="33"/>
    </row>
    <row r="8" spans="1:8" ht="21" customHeight="1">
      <c r="A8" s="25" t="s">
        <v>6</v>
      </c>
      <c r="B8" s="26">
        <v>272217638</v>
      </c>
      <c r="C8" s="26">
        <v>273621849</v>
      </c>
      <c r="D8" s="26">
        <v>70748840.69999999</v>
      </c>
      <c r="E8" s="26">
        <v>73933555</v>
      </c>
      <c r="F8" s="26">
        <v>-6443771</v>
      </c>
      <c r="G8" s="33">
        <f>F8/C8</f>
        <v>-0.02354991395442255</v>
      </c>
      <c r="H8" s="33">
        <f>F8/E8</f>
        <v>-0.08715624454958239</v>
      </c>
    </row>
    <row r="9" spans="1:8" ht="21" customHeight="1">
      <c r="A9" s="25" t="s">
        <v>7</v>
      </c>
      <c r="B9" s="26">
        <v>-35961928.400000006</v>
      </c>
      <c r="C9" s="26">
        <v>-36386766.29999998</v>
      </c>
      <c r="D9" s="26">
        <v>-3965103.6999999955</v>
      </c>
      <c r="E9" s="26">
        <v>-6809609.6999999955</v>
      </c>
      <c r="F9" s="26">
        <v>-22230833.869999997</v>
      </c>
      <c r="G9" s="33">
        <f>F9/C9</f>
        <v>0.6109593165469065</v>
      </c>
      <c r="H9" s="33">
        <f>F9/E9</f>
        <v>3.2646267333060237</v>
      </c>
    </row>
    <row r="11" spans="2:6" ht="13.5">
      <c r="B11" s="19"/>
      <c r="C11" s="19"/>
      <c r="D11" s="19"/>
      <c r="E11" s="19"/>
      <c r="F11" s="19"/>
    </row>
    <row r="12" spans="2:6" ht="13.5">
      <c r="B12" s="19"/>
      <c r="C12" s="19"/>
      <c r="D12" s="19"/>
      <c r="E12" s="19"/>
      <c r="F12" s="19"/>
    </row>
    <row r="13" spans="1:8" ht="21" customHeight="1">
      <c r="A13" s="41" t="s">
        <v>15</v>
      </c>
      <c r="B13" s="41"/>
      <c r="C13" s="41"/>
      <c r="D13" s="41"/>
      <c r="E13" s="41"/>
      <c r="F13" s="41"/>
      <c r="G13" s="41"/>
      <c r="H13" s="41"/>
    </row>
    <row r="14" spans="1:8" ht="34.5" customHeight="1">
      <c r="A14" s="41" t="s">
        <v>16</v>
      </c>
      <c r="B14" s="41"/>
      <c r="C14" s="41"/>
      <c r="D14" s="41"/>
      <c r="E14" s="41"/>
      <c r="F14" s="41"/>
      <c r="G14" s="41"/>
      <c r="H14" s="41"/>
    </row>
    <row r="15" spans="1:8" ht="21" customHeight="1">
      <c r="A15" s="41" t="s">
        <v>14</v>
      </c>
      <c r="B15" s="41"/>
      <c r="C15" s="41"/>
      <c r="D15" s="41"/>
      <c r="E15" s="41"/>
      <c r="F15" s="41"/>
      <c r="G15" s="41"/>
      <c r="H15" s="41"/>
    </row>
    <row r="16" spans="1:8" ht="13.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13:H13"/>
    <mergeCell ref="A14:H14"/>
    <mergeCell ref="A15:H15"/>
  </mergeCells>
  <printOptions/>
  <pageMargins left="0.33" right="0.18" top="0.64" bottom="0.48" header="0.5" footer="0.2"/>
  <pageSetup firstPageNumber="136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Gayane Zargaryan</cp:lastModifiedBy>
  <cp:lastPrinted>2022-05-06T15:40:57Z</cp:lastPrinted>
  <dcterms:created xsi:type="dcterms:W3CDTF">1996-10-14T23:33:28Z</dcterms:created>
  <dcterms:modified xsi:type="dcterms:W3CDTF">2022-05-06T15:41:03Z</dcterms:modified>
  <cp:category/>
  <cp:version/>
  <cp:contentType/>
  <cp:contentStatus/>
</cp:coreProperties>
</file>